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Budget Estimation" sheetId="1" r:id="rId1"/>
  </sheets>
  <definedNames>
    <definedName name="_xlnm.Print_Area" localSheetId="0">'Budget Estimation'!$A$1:$W$33</definedName>
  </definedNames>
  <calcPr calcId="144525"/>
</workbook>
</file>

<file path=xl/calcChain.xml><?xml version="1.0" encoding="utf-8"?>
<calcChain xmlns="http://schemas.openxmlformats.org/spreadsheetml/2006/main">
  <c r="W15" i="1" l="1"/>
  <c r="W16" i="1" s="1"/>
  <c r="T15" i="1"/>
  <c r="T16" i="1" s="1"/>
  <c r="T3" i="1"/>
  <c r="T4" i="1" s="1"/>
  <c r="Q3" i="1"/>
  <c r="Q4" i="1" s="1"/>
  <c r="N3" i="1"/>
  <c r="N4" i="1" s="1"/>
  <c r="K3" i="1"/>
  <c r="K4" i="1" s="1"/>
  <c r="H3" i="1"/>
  <c r="H2" i="1" s="1"/>
  <c r="E3" i="1"/>
  <c r="E4" i="1" s="1"/>
  <c r="B3" i="1"/>
  <c r="B2" i="1" s="1"/>
  <c r="B9" i="1" l="1"/>
  <c r="K9" i="1"/>
  <c r="K10" i="1" s="1"/>
  <c r="T21" i="1"/>
  <c r="T22" i="1" s="1"/>
  <c r="N9" i="1"/>
  <c r="N10" i="1" s="1"/>
  <c r="W21" i="1"/>
  <c r="W22" i="1" s="1"/>
  <c r="B4" i="1"/>
  <c r="E9" i="1"/>
  <c r="E10" i="1" s="1"/>
  <c r="Q9" i="1"/>
  <c r="H9" i="1"/>
  <c r="H10" i="1" s="1"/>
  <c r="T9" i="1"/>
  <c r="T10" i="1" s="1"/>
  <c r="W14" i="1"/>
  <c r="T14" i="1"/>
  <c r="T2" i="1"/>
  <c r="Q14" i="1" s="1"/>
  <c r="Q2" i="1"/>
  <c r="N2" i="1"/>
  <c r="K2" i="1"/>
  <c r="H4" i="1"/>
  <c r="E2" i="1"/>
  <c r="Q19" i="1"/>
  <c r="Q16" i="1"/>
  <c r="Q15" i="1"/>
  <c r="Q17" i="1" s="1"/>
  <c r="N19" i="1"/>
  <c r="N16" i="1"/>
  <c r="N15" i="1"/>
  <c r="Q26" i="1" l="1"/>
  <c r="Q30" i="1"/>
  <c r="Q27" i="1"/>
  <c r="Q10" i="1"/>
  <c r="Q21" i="1"/>
  <c r="Q22" i="1" s="1"/>
  <c r="N21" i="1"/>
  <c r="N20" i="1" s="1"/>
  <c r="B10" i="1"/>
  <c r="Q18" i="1"/>
  <c r="Q20" i="1"/>
  <c r="N14" i="1"/>
  <c r="N17" i="1"/>
  <c r="Q28" i="1" l="1"/>
  <c r="N22" i="1"/>
  <c r="Q32" i="1"/>
  <c r="N18" i="1"/>
  <c r="Q25" i="1"/>
  <c r="Q29" i="1" s="1"/>
  <c r="Q31" i="1" l="1"/>
  <c r="Q33" i="1"/>
</calcChain>
</file>

<file path=xl/sharedStrings.xml><?xml version="1.0" encoding="utf-8"?>
<sst xmlns="http://schemas.openxmlformats.org/spreadsheetml/2006/main" count="125" uniqueCount="22">
  <si>
    <t>Search Network</t>
  </si>
  <si>
    <t>Display Ads</t>
  </si>
  <si>
    <t>Remarketing</t>
  </si>
  <si>
    <t>Gmail Ads</t>
  </si>
  <si>
    <t>Youtube Ads</t>
  </si>
  <si>
    <t>Facebook Ads</t>
  </si>
  <si>
    <t>Instagram Ads</t>
  </si>
  <si>
    <t>Impression</t>
  </si>
  <si>
    <t>Clicks</t>
  </si>
  <si>
    <t>Sessions</t>
  </si>
  <si>
    <t>CPC</t>
  </si>
  <si>
    <t>CTR</t>
  </si>
  <si>
    <t>Cost</t>
  </si>
  <si>
    <t>Conv. Rate</t>
  </si>
  <si>
    <t>Conversion</t>
  </si>
  <si>
    <t>Cost / Conv</t>
  </si>
  <si>
    <t>Metrics</t>
  </si>
  <si>
    <t>Adwords</t>
  </si>
  <si>
    <t>FB&amp;Insta Ads</t>
  </si>
  <si>
    <t>Bing Ads</t>
  </si>
  <si>
    <t>Linkedin Ads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</si>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</sst>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%"/>
    <numFmt numFmtId="165" formatCode="0.0"/>
    <numFmt numFmtId="166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3" fillId="6" borderId="1" xfId="0" applyFont="1" applyFill="1" applyBorder="1"/>
    <xf numFmtId="2" fontId="0" fillId="0" borderId="1" xfId="0" applyNumberFormat="1" applyBorder="1"/>
    <xf numFmtId="1" fontId="0" fillId="0" borderId="1" xfId="0" applyNumberFormat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7" borderId="1" xfId="0" applyFill="1" applyBorder="1"/>
    <xf numFmtId="164" fontId="0" fillId="7" borderId="1" xfId="1" applyNumberFormat="1" applyFont="1" applyFill="1" applyBorder="1"/>
    <xf numFmtId="164" fontId="0" fillId="7" borderId="1" xfId="0" applyNumberFormat="1" applyFill="1" applyBorder="1"/>
    <xf numFmtId="0" fontId="0" fillId="8" borderId="1" xfId="0" applyFill="1" applyBorder="1"/>
    <xf numFmtId="165" fontId="0" fillId="0" borderId="1" xfId="0" applyNumberFormat="1" applyBorder="1"/>
    <xf numFmtId="166" fontId="0" fillId="0" borderId="1" xfId="2" applyNumberFormat="1" applyFont="1" applyBorder="1"/>
    <xf numFmtId="166" fontId="0" fillId="0" borderId="0" xfId="2" applyNumberFormat="1" applyFo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zoomScaleNormal="100" workbookViewId="0">
      <selection activeCell="C1" sqref="C1"/>
    </sheetView>
  </sheetViews>
  <sheetFormatPr defaultRowHeight="15" x14ac:dyDescent="0.25"/>
  <cols>
    <col min="2" max="2" width="13.7109375" bestFit="1" customWidth="1"/>
    <col min="3" max="3" width="1.5703125" customWidth="1"/>
    <col min="5" max="5" width="13.7109375" bestFit="1" customWidth="1"/>
    <col min="6" max="6" width="1.42578125" customWidth="1"/>
    <col min="8" max="8" width="13.7109375" bestFit="1" customWidth="1"/>
    <col min="9" max="9" width="1.28515625" customWidth="1"/>
    <col min="11" max="11" width="9.85546875" customWidth="1"/>
    <col min="12" max="12" width="1.85546875" customWidth="1"/>
    <col min="14" max="14" width="13" bestFit="1" customWidth="1"/>
    <col min="15" max="15" width="1" customWidth="1"/>
    <col min="16" max="16" width="11.5703125" customWidth="1"/>
    <col min="17" max="17" width="14" customWidth="1"/>
    <col min="18" max="18" width="1.7109375" customWidth="1"/>
    <col min="19" max="19" width="10.5703125" customWidth="1"/>
    <col min="20" max="20" width="13.7109375" bestFit="1" customWidth="1"/>
    <col min="21" max="21" width="1.28515625" customWidth="1"/>
    <col min="23" max="23" width="17" customWidth="1"/>
  </cols>
  <sheetData>
    <row r="1" spans="1:23" ht="40.5" customHeight="1" x14ac:dyDescent="0.25">
      <c r="A1" s="21" t="s">
        <v>0</v>
      </c>
      <c r="B1" s="22"/>
      <c r="D1" s="21" t="s">
        <v>1</v>
      </c>
      <c r="E1" s="22"/>
      <c r="G1" s="21" t="s">
        <v>2</v>
      </c>
      <c r="H1" s="22"/>
      <c r="J1" s="21" t="s">
        <v>3</v>
      </c>
      <c r="K1" s="22"/>
      <c r="M1" s="21" t="s">
        <v>4</v>
      </c>
      <c r="N1" s="22"/>
      <c r="P1" s="19" t="s">
        <v>5</v>
      </c>
      <c r="Q1" s="20"/>
      <c r="R1" s="2"/>
      <c r="S1" s="19" t="s">
        <v>6</v>
      </c>
      <c r="T1" s="20"/>
    </row>
    <row r="2" spans="1:23" x14ac:dyDescent="0.25">
      <c r="A2" s="1" t="s">
        <v>7</v>
      </c>
      <c r="B2" s="17">
        <f>B3/B6</f>
        <v>205366.92223439211</v>
      </c>
      <c r="C2" s="18"/>
      <c r="D2" s="17" t="s">
        <v>7</v>
      </c>
      <c r="E2" s="17">
        <f>E3/E6</f>
        <v>689655.17241379328</v>
      </c>
      <c r="F2" s="18"/>
      <c r="G2" s="17" t="s">
        <v>7</v>
      </c>
      <c r="H2" s="17">
        <f>H3/H6</f>
        <v>250000</v>
      </c>
      <c r="I2" s="18"/>
      <c r="J2" s="17" t="s">
        <v>7</v>
      </c>
      <c r="K2" s="17">
        <f>K3/K6</f>
        <v>2250000</v>
      </c>
      <c r="L2" s="18"/>
      <c r="M2" s="17" t="s">
        <v>7</v>
      </c>
      <c r="N2" s="17">
        <f>N3/N6</f>
        <v>47619.047619047618</v>
      </c>
      <c r="O2" s="18"/>
      <c r="P2" s="17" t="s">
        <v>7</v>
      </c>
      <c r="Q2" s="17">
        <f>Q3/Q6</f>
        <v>274122.80701754388</v>
      </c>
      <c r="R2" s="18"/>
      <c r="S2" s="17" t="s">
        <v>7</v>
      </c>
      <c r="T2" s="17">
        <f>T3/T6</f>
        <v>246548.32347140039</v>
      </c>
    </row>
    <row r="3" spans="1:23" x14ac:dyDescent="0.25">
      <c r="A3" s="1" t="s">
        <v>8</v>
      </c>
      <c r="B3" s="17">
        <f>B7/B5</f>
        <v>3409.090909090909</v>
      </c>
      <c r="C3" s="18"/>
      <c r="D3" s="17" t="s">
        <v>8</v>
      </c>
      <c r="E3" s="17">
        <f>E7/E5</f>
        <v>3103.4482758620693</v>
      </c>
      <c r="F3" s="18"/>
      <c r="G3" s="17" t="s">
        <v>8</v>
      </c>
      <c r="H3" s="17">
        <f>H7/H5</f>
        <v>3000</v>
      </c>
      <c r="I3" s="18"/>
      <c r="J3" s="17" t="s">
        <v>8</v>
      </c>
      <c r="K3" s="17">
        <f>K7/K5</f>
        <v>22500</v>
      </c>
      <c r="L3" s="18"/>
      <c r="M3" s="17" t="s">
        <v>8</v>
      </c>
      <c r="N3" s="17">
        <f>N7/N5</f>
        <v>523.80952380952374</v>
      </c>
      <c r="O3" s="18"/>
      <c r="P3" s="17" t="s">
        <v>8</v>
      </c>
      <c r="Q3" s="17">
        <f>Q7/Q5</f>
        <v>3289.4736842105262</v>
      </c>
      <c r="R3" s="18"/>
      <c r="S3" s="17" t="s">
        <v>8</v>
      </c>
      <c r="T3" s="17">
        <f>T7/T5</f>
        <v>3205.1282051282051</v>
      </c>
    </row>
    <row r="4" spans="1:23" x14ac:dyDescent="0.25">
      <c r="A4" s="1" t="s">
        <v>9</v>
      </c>
      <c r="B4" s="17">
        <f>B3*0.92</f>
        <v>3136.3636363636365</v>
      </c>
      <c r="C4" s="18"/>
      <c r="D4" s="17" t="s">
        <v>9</v>
      </c>
      <c r="E4" s="17">
        <f>E3*0.92</f>
        <v>2855.1724137931037</v>
      </c>
      <c r="F4" s="18"/>
      <c r="G4" s="17" t="s">
        <v>9</v>
      </c>
      <c r="H4" s="17">
        <f>H3*0.92</f>
        <v>2760</v>
      </c>
      <c r="I4" s="18"/>
      <c r="J4" s="17" t="s">
        <v>9</v>
      </c>
      <c r="K4" s="17">
        <f>K3*0.92</f>
        <v>20700</v>
      </c>
      <c r="L4" s="18"/>
      <c r="M4" s="17" t="s">
        <v>9</v>
      </c>
      <c r="N4" s="17">
        <f>N3*0.92</f>
        <v>481.90476190476187</v>
      </c>
      <c r="O4" s="18"/>
      <c r="P4" s="17" t="s">
        <v>9</v>
      </c>
      <c r="Q4" s="17">
        <f>Q3*0.92</f>
        <v>3026.3157894736842</v>
      </c>
      <c r="R4" s="18"/>
      <c r="S4" s="17" t="s">
        <v>9</v>
      </c>
      <c r="T4" s="17">
        <f>T3*0.92</f>
        <v>2948.7179487179487</v>
      </c>
    </row>
    <row r="5" spans="1:23" x14ac:dyDescent="0.25">
      <c r="A5" s="1" t="s">
        <v>10</v>
      </c>
      <c r="B5" s="12">
        <v>0.88</v>
      </c>
      <c r="D5" s="1" t="s">
        <v>10</v>
      </c>
      <c r="E5" s="12">
        <v>0.28999999999999998</v>
      </c>
      <c r="G5" s="1" t="s">
        <v>10</v>
      </c>
      <c r="H5" s="12">
        <v>0.3</v>
      </c>
      <c r="J5" s="1" t="s">
        <v>10</v>
      </c>
      <c r="K5" s="12">
        <v>0.04</v>
      </c>
      <c r="M5" s="1" t="s">
        <v>10</v>
      </c>
      <c r="N5" s="12">
        <v>2.1</v>
      </c>
      <c r="P5" s="1" t="s">
        <v>10</v>
      </c>
      <c r="Q5" s="12">
        <v>0.76</v>
      </c>
      <c r="S5" s="1" t="s">
        <v>10</v>
      </c>
      <c r="T5" s="12">
        <v>0.78</v>
      </c>
    </row>
    <row r="6" spans="1:23" x14ac:dyDescent="0.25">
      <c r="A6" s="1" t="s">
        <v>11</v>
      </c>
      <c r="B6" s="13">
        <v>1.66E-2</v>
      </c>
      <c r="D6" s="1" t="s">
        <v>11</v>
      </c>
      <c r="E6" s="13">
        <v>4.4999999999999997E-3</v>
      </c>
      <c r="G6" s="1" t="s">
        <v>11</v>
      </c>
      <c r="H6" s="13">
        <v>1.2E-2</v>
      </c>
      <c r="J6" s="1" t="s">
        <v>11</v>
      </c>
      <c r="K6" s="14">
        <v>0.01</v>
      </c>
      <c r="M6" s="1" t="s">
        <v>11</v>
      </c>
      <c r="N6" s="14">
        <v>1.0999999999999999E-2</v>
      </c>
      <c r="P6" s="1" t="s">
        <v>11</v>
      </c>
      <c r="Q6" s="14">
        <v>1.2E-2</v>
      </c>
      <c r="S6" s="1" t="s">
        <v>11</v>
      </c>
      <c r="T6" s="14">
        <v>1.2999999999999999E-2</v>
      </c>
    </row>
    <row r="7" spans="1:23" x14ac:dyDescent="0.25">
      <c r="A7" s="1" t="s">
        <v>12</v>
      </c>
      <c r="B7" s="15">
        <v>3000</v>
      </c>
      <c r="D7" s="1" t="s">
        <v>12</v>
      </c>
      <c r="E7" s="15">
        <v>900</v>
      </c>
      <c r="G7" s="1" t="s">
        <v>12</v>
      </c>
      <c r="H7" s="15">
        <v>900</v>
      </c>
      <c r="J7" s="1" t="s">
        <v>12</v>
      </c>
      <c r="K7" s="15">
        <v>900</v>
      </c>
      <c r="M7" s="1" t="s">
        <v>12</v>
      </c>
      <c r="N7" s="15">
        <v>1100</v>
      </c>
      <c r="P7" s="1" t="s">
        <v>12</v>
      </c>
      <c r="Q7" s="15">
        <v>2500</v>
      </c>
      <c r="S7" s="1" t="s">
        <v>12</v>
      </c>
      <c r="T7" s="15">
        <v>2500</v>
      </c>
    </row>
    <row r="8" spans="1:23" x14ac:dyDescent="0.25">
      <c r="A8" s="1" t="s">
        <v>13</v>
      </c>
      <c r="B8" s="13">
        <v>1.9099999999999999E-2</v>
      </c>
      <c r="D8" s="1" t="s">
        <v>13</v>
      </c>
      <c r="E8" s="13">
        <v>9.5999999999999992E-3</v>
      </c>
      <c r="G8" s="1" t="s">
        <v>13</v>
      </c>
      <c r="H8" s="13">
        <v>9.5999999999999992E-3</v>
      </c>
      <c r="J8" s="1" t="s">
        <v>13</v>
      </c>
      <c r="K8" s="14">
        <v>9.5999999999999992E-3</v>
      </c>
      <c r="M8" s="1" t="s">
        <v>13</v>
      </c>
      <c r="N8" s="14">
        <v>9.5999999999999992E-3</v>
      </c>
      <c r="P8" s="1" t="s">
        <v>13</v>
      </c>
      <c r="Q8" s="14">
        <v>1.9099999999999999E-2</v>
      </c>
      <c r="S8" s="1" t="s">
        <v>13</v>
      </c>
      <c r="T8" s="14">
        <v>1.9099999999999999E-2</v>
      </c>
    </row>
    <row r="9" spans="1:23" x14ac:dyDescent="0.25">
      <c r="A9" s="1" t="s">
        <v>14</v>
      </c>
      <c r="B9" s="9">
        <f>B3*B8</f>
        <v>65.11363636363636</v>
      </c>
      <c r="D9" s="1" t="s">
        <v>14</v>
      </c>
      <c r="E9" s="9">
        <f>E3*E8</f>
        <v>29.793103448275861</v>
      </c>
      <c r="G9" s="1" t="s">
        <v>14</v>
      </c>
      <c r="H9" s="9">
        <f>H3*H8</f>
        <v>28.799999999999997</v>
      </c>
      <c r="J9" s="1" t="s">
        <v>14</v>
      </c>
      <c r="K9" s="9">
        <f>K3*K8</f>
        <v>215.99999999999997</v>
      </c>
      <c r="M9" s="1" t="s">
        <v>14</v>
      </c>
      <c r="N9" s="9">
        <f>N3*N8</f>
        <v>5.0285714285714276</v>
      </c>
      <c r="P9" s="1" t="s">
        <v>14</v>
      </c>
      <c r="Q9" s="9">
        <f>Q3*Q8</f>
        <v>62.828947368421048</v>
      </c>
      <c r="S9" s="1" t="s">
        <v>14</v>
      </c>
      <c r="T9" s="9">
        <f>T3*T8</f>
        <v>61.217948717948715</v>
      </c>
    </row>
    <row r="10" spans="1:23" x14ac:dyDescent="0.25">
      <c r="A10" s="1" t="s">
        <v>15</v>
      </c>
      <c r="B10" s="9">
        <f>B7/B9</f>
        <v>46.073298429319372</v>
      </c>
      <c r="D10" s="1" t="s">
        <v>15</v>
      </c>
      <c r="E10" s="9">
        <f>E7/E9</f>
        <v>30.208333333333336</v>
      </c>
      <c r="G10" s="1" t="s">
        <v>15</v>
      </c>
      <c r="H10" s="9">
        <f>H7/H9</f>
        <v>31.250000000000004</v>
      </c>
      <c r="J10" s="1" t="s">
        <v>15</v>
      </c>
      <c r="K10" s="9">
        <f>K7/K9</f>
        <v>4.166666666666667</v>
      </c>
      <c r="M10" s="1" t="s">
        <v>15</v>
      </c>
      <c r="N10" s="9">
        <f>N7/N9</f>
        <v>218.75000000000006</v>
      </c>
      <c r="P10" s="1" t="s">
        <v>15</v>
      </c>
      <c r="Q10" s="9">
        <f>Q7/Q9</f>
        <v>39.790575916230367</v>
      </c>
      <c r="S10" s="1" t="s">
        <v>15</v>
      </c>
      <c r="T10" s="9">
        <f>T7/T9</f>
        <v>40.837696335078533</v>
      </c>
    </row>
    <row r="13" spans="1:23" x14ac:dyDescent="0.25">
      <c r="M13" s="3" t="s">
        <v>16</v>
      </c>
      <c r="N13" s="3" t="s">
        <v>17</v>
      </c>
      <c r="P13" s="4" t="s">
        <v>16</v>
      </c>
      <c r="Q13" s="4" t="s">
        <v>18</v>
      </c>
      <c r="S13" s="5" t="s">
        <v>16</v>
      </c>
      <c r="T13" s="5" t="s">
        <v>19</v>
      </c>
      <c r="V13" s="6" t="s">
        <v>16</v>
      </c>
      <c r="W13" s="6" t="s">
        <v>20</v>
      </c>
    </row>
    <row r="14" spans="1:23" x14ac:dyDescent="0.25">
      <c r="M14" s="1" t="s">
        <v>7</v>
      </c>
      <c r="N14" s="17">
        <f>SUM(B2,E2,H2,K2,N2)</f>
        <v>3442641.1422672328</v>
      </c>
      <c r="O14" s="18"/>
      <c r="P14" s="17" t="s">
        <v>7</v>
      </c>
      <c r="Q14" s="17">
        <f>SUM(Q2,T2)</f>
        <v>520671.13048894424</v>
      </c>
      <c r="R14" s="18"/>
      <c r="S14" s="17" t="s">
        <v>7</v>
      </c>
      <c r="T14" s="17">
        <f>T15/T18</f>
        <v>166666.66666666669</v>
      </c>
      <c r="U14" s="18"/>
      <c r="V14" s="17" t="s">
        <v>7</v>
      </c>
      <c r="W14" s="17">
        <f>W15/W18</f>
        <v>318877.55102040811</v>
      </c>
    </row>
    <row r="15" spans="1:23" x14ac:dyDescent="0.25">
      <c r="M15" s="1" t="s">
        <v>8</v>
      </c>
      <c r="N15" s="17">
        <f>SUM(B3,E3,H3,K3,N3)</f>
        <v>32536.3487087625</v>
      </c>
      <c r="O15" s="18"/>
      <c r="P15" s="17" t="s">
        <v>8</v>
      </c>
      <c r="Q15" s="17">
        <f>SUM(Q3,T3)</f>
        <v>6494.6018893387318</v>
      </c>
      <c r="R15" s="18"/>
      <c r="S15" s="17" t="s">
        <v>8</v>
      </c>
      <c r="T15" s="17">
        <f>T19/T17</f>
        <v>5000</v>
      </c>
      <c r="U15" s="18"/>
      <c r="V15" s="17" t="s">
        <v>8</v>
      </c>
      <c r="W15" s="17">
        <f>W19/W17</f>
        <v>4464.2857142857138</v>
      </c>
    </row>
    <row r="16" spans="1:23" x14ac:dyDescent="0.25">
      <c r="M16" s="1" t="s">
        <v>9</v>
      </c>
      <c r="N16" s="17">
        <f>SUM(B4,E4,H4,K4,N4)</f>
        <v>29933.440812061504</v>
      </c>
      <c r="O16" s="18"/>
      <c r="P16" s="17" t="s">
        <v>9</v>
      </c>
      <c r="Q16" s="17">
        <f>SUM(Q4,T4)</f>
        <v>5975.0337381916324</v>
      </c>
      <c r="R16" s="18"/>
      <c r="S16" s="17" t="s">
        <v>9</v>
      </c>
      <c r="T16" s="17">
        <f>T15*0.92</f>
        <v>4600</v>
      </c>
      <c r="U16" s="18"/>
      <c r="V16" s="17" t="s">
        <v>9</v>
      </c>
      <c r="W16" s="17">
        <f>W15*0.92</f>
        <v>4107.1428571428569</v>
      </c>
    </row>
    <row r="17" spans="13:23" x14ac:dyDescent="0.25">
      <c r="M17" s="1" t="s">
        <v>10</v>
      </c>
      <c r="N17" s="8">
        <f>N19/N15</f>
        <v>0.20899702240309048</v>
      </c>
      <c r="P17" s="1" t="s">
        <v>10</v>
      </c>
      <c r="Q17" s="8">
        <f>Q19/Q15</f>
        <v>0.76987012987012982</v>
      </c>
      <c r="S17" s="1" t="s">
        <v>10</v>
      </c>
      <c r="T17" s="12">
        <v>0.6</v>
      </c>
      <c r="V17" s="1" t="s">
        <v>10</v>
      </c>
      <c r="W17" s="12">
        <v>0.56000000000000005</v>
      </c>
    </row>
    <row r="18" spans="13:23" x14ac:dyDescent="0.25">
      <c r="M18" s="1" t="s">
        <v>11</v>
      </c>
      <c r="N18" s="10">
        <f>N15/N14</f>
        <v>9.4509846841994444E-3</v>
      </c>
      <c r="P18" s="1" t="s">
        <v>11</v>
      </c>
      <c r="Q18" s="11">
        <f>Q15/Q14</f>
        <v>1.2473520249221185E-2</v>
      </c>
      <c r="S18" s="1" t="s">
        <v>11</v>
      </c>
      <c r="T18" s="14">
        <v>0.03</v>
      </c>
      <c r="V18" s="1" t="s">
        <v>11</v>
      </c>
      <c r="W18" s="14">
        <v>1.4E-2</v>
      </c>
    </row>
    <row r="19" spans="13:23" x14ac:dyDescent="0.25">
      <c r="M19" s="1" t="s">
        <v>12</v>
      </c>
      <c r="N19" s="1">
        <f>SUM(B7,E7,H7,K7,N7)</f>
        <v>6800</v>
      </c>
      <c r="P19" s="1" t="s">
        <v>12</v>
      </c>
      <c r="Q19" s="1">
        <f>SUM(Q7,T7)</f>
        <v>5000</v>
      </c>
      <c r="S19" s="1" t="s">
        <v>12</v>
      </c>
      <c r="T19" s="15">
        <v>3000</v>
      </c>
      <c r="V19" s="1" t="s">
        <v>12</v>
      </c>
      <c r="W19" s="15">
        <v>2500</v>
      </c>
    </row>
    <row r="20" spans="13:23" x14ac:dyDescent="0.25">
      <c r="M20" s="1" t="s">
        <v>13</v>
      </c>
      <c r="N20" s="10">
        <f>N21/N15</f>
        <v>1.0595390230362312E-2</v>
      </c>
      <c r="P20" s="1" t="s">
        <v>13</v>
      </c>
      <c r="Q20" s="11">
        <f>Q21/Q15</f>
        <v>1.9099999999999999E-2</v>
      </c>
      <c r="S20" s="1" t="s">
        <v>13</v>
      </c>
      <c r="T20" s="14">
        <v>1.4999999999999999E-2</v>
      </c>
      <c r="V20" s="1" t="s">
        <v>13</v>
      </c>
      <c r="W20" s="14">
        <v>1.5599999999999999E-2</v>
      </c>
    </row>
    <row r="21" spans="13:23" x14ac:dyDescent="0.25">
      <c r="M21" s="1" t="s">
        <v>14</v>
      </c>
      <c r="N21" s="9">
        <f>SUM(B9,E9,H9,K9,N9)</f>
        <v>344.73531124048361</v>
      </c>
      <c r="P21" s="1" t="s">
        <v>14</v>
      </c>
      <c r="Q21" s="9">
        <f>SUM(Q9,T9)</f>
        <v>124.04689608636977</v>
      </c>
      <c r="S21" s="1" t="s">
        <v>14</v>
      </c>
      <c r="T21" s="9">
        <f>T15*T20</f>
        <v>75</v>
      </c>
      <c r="V21" s="1" t="s">
        <v>14</v>
      </c>
      <c r="W21" s="9">
        <f>W15*W20</f>
        <v>69.642857142857125</v>
      </c>
    </row>
    <row r="22" spans="13:23" x14ac:dyDescent="0.25">
      <c r="M22" s="1" t="s">
        <v>15</v>
      </c>
      <c r="N22" s="9">
        <f>N19/N21</f>
        <v>19.725278433274259</v>
      </c>
      <c r="P22" s="1" t="s">
        <v>15</v>
      </c>
      <c r="Q22" s="9">
        <f>Q19/Q21</f>
        <v>40.30733664241518</v>
      </c>
      <c r="S22" s="1" t="s">
        <v>15</v>
      </c>
      <c r="T22" s="9">
        <f>T19/T21</f>
        <v>40</v>
      </c>
      <c r="V22" s="1" t="s">
        <v>15</v>
      </c>
      <c r="W22" s="9">
        <f>W19/W21</f>
        <v>35.897435897435905</v>
      </c>
    </row>
    <row r="24" spans="13:23" x14ac:dyDescent="0.25">
      <c r="P24" s="7" t="s">
        <v>16</v>
      </c>
      <c r="Q24" s="7" t="s">
        <v>21</v>
      </c>
    </row>
    <row r="25" spans="13:23" x14ac:dyDescent="0.25">
      <c r="P25" s="1" t="s">
        <v>7</v>
      </c>
      <c r="Q25" s="17">
        <f>SUM(N14,Q14,T14,W14)</f>
        <v>4448856.490443252</v>
      </c>
    </row>
    <row r="26" spans="13:23" x14ac:dyDescent="0.25">
      <c r="P26" s="1" t="s">
        <v>8</v>
      </c>
      <c r="Q26" s="17">
        <f>SUM(N15,Q15,T15,W15)</f>
        <v>48495.236312386944</v>
      </c>
    </row>
    <row r="27" spans="13:23" x14ac:dyDescent="0.25">
      <c r="P27" s="1" t="s">
        <v>9</v>
      </c>
      <c r="Q27" s="17">
        <f>SUM(N16,Q16,T16,W16)</f>
        <v>44615.617407395992</v>
      </c>
    </row>
    <row r="28" spans="13:23" x14ac:dyDescent="0.25">
      <c r="P28" s="1" t="s">
        <v>10</v>
      </c>
      <c r="Q28" s="16">
        <f>Q30/Q26</f>
        <v>0.35673606967414923</v>
      </c>
    </row>
    <row r="29" spans="13:23" x14ac:dyDescent="0.25">
      <c r="P29" s="1" t="s">
        <v>11</v>
      </c>
      <c r="Q29" s="10">
        <f>Q26/Q25</f>
        <v>1.090060702487511E-2</v>
      </c>
    </row>
    <row r="30" spans="13:23" x14ac:dyDescent="0.25">
      <c r="P30" s="1" t="s">
        <v>12</v>
      </c>
      <c r="Q30" s="1">
        <f>SUM(N19,Q19,T19,W19)</f>
        <v>17300</v>
      </c>
    </row>
    <row r="31" spans="13:23" x14ac:dyDescent="0.25">
      <c r="P31" s="1" t="s">
        <v>13</v>
      </c>
      <c r="Q31" s="10">
        <f>Q32/Q26</f>
        <v>1.2649181880840238E-2</v>
      </c>
    </row>
    <row r="32" spans="13:23" x14ac:dyDescent="0.25">
      <c r="P32" s="1" t="s">
        <v>14</v>
      </c>
      <c r="Q32" s="9">
        <f>SUM(N21,Q21,T21,W21)</f>
        <v>613.42506446971049</v>
      </c>
    </row>
    <row r="33" spans="16:17" x14ac:dyDescent="0.25">
      <c r="P33" s="1" t="s">
        <v>15</v>
      </c>
      <c r="Q33" s="9">
        <f>Q30/Q32</f>
        <v>28.20230375645864</v>
      </c>
    </row>
  </sheetData>
  <mergeCells count="7">
    <mergeCell ref="S1:T1"/>
    <mergeCell ref="A1:B1"/>
    <mergeCell ref="D1:E1"/>
    <mergeCell ref="G1:H1"/>
    <mergeCell ref="J1:K1"/>
    <mergeCell ref="M1:N1"/>
    <mergeCell ref="P1:Q1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Estimation</vt:lpstr>
      <vt:lpstr>'Budget Estimation'!Print_Area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2016-12-10T18:38:34Z</dcterms:created>
  <dcterms:modified xsi:type="dcterms:W3CDTF">2017-02-04T15:12:55Z</dcterms:modified>
</cp:coreProperties>
</file>